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<sst xmlns="http://schemas.openxmlformats.org/spreadsheetml/2006/main" count="171" uniqueCount="123">
  <si>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</si>
  <si>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</si>
  <si>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</si>
  <si>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</si>
  <si>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</si>
  <si>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</si>
  <si>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</si>
  <si>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</si>
  <si>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</si>
  <si>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</si>
  <si>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</si>
  <si>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</si>
  <si>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</si>
  <si>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</si>
  <si>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</si>
  <si>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</si>
  <si>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</si>
  <si>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</si>
  <si>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</si>
  <si>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</si>
  <si>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</si>
  <si>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</si>
  <si>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</si>
  <si>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</si>
  <si>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</si>
  <si>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</si>
  <si>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</si>
  <si>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</si>
  <si>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</si>
  <si>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</si>
  <si>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</si>
  <si>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</si>
  <si>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</si>
  <si>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</si>
  <si>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</si>
  <si>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</si>
  <si>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</si>
  <si>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</si>
  <si>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</si>
  <si>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</si>
  <si>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</si>
  <si>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</si>
  <si>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</si>
  <si>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</si>
  <si>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</si>
  <si>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</si>
  <si>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</si>
  <si>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</si>
  <si>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</si>
  <si>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</si>
  <si>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</si>
  <si>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</si>
  <si>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</si>
  <si>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</si>
  <si>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</si>
  <si>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</si>
  <si>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</si>
  <si>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</si>
  <si>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</si>
  <si>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</si>
  <si>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</si>
  <si>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</si>
  <si>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</si>
  <si>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</si>
  <si>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</si>
  <si>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</si>
  <si>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</si>
  <si>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</si>
  <si>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</si>
  <si>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</si>
  <si>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</si>
  <si>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</si>
  <si>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</si>
  <si>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</si>
  <si>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</si>
  <si>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</si>
  <si>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</si>
  <si>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</si>
  <si>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</si>
  <si>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</si>
  <si>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</si>
  <si>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</si>
  <si>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</si>
  <si>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</si>
  <si>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</si>
  <si>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</si>
  <si>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</si>
  <si>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</si>
  <si>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</si>
  <si>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</si>
  <si>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</si>
  <si>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</si>
  <si>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</si>
  <si>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</si>
  <si>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</si>
  <si>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</si>
  <si>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</si>
  <si>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</si>
  <si>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</si>
  <si>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</si>
  <si>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</si>
  <si>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</si>
  <si>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</si>
  <si>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</si>
  <si>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</si>
  <si>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</si>
  <si>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</si>
  <si>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</si>
  <si>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</si>
  <si>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</si>
  <si>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</si>
  <si>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</si>
  <si>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</si>
  <si>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</si>
  <si>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</si>
  <si>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</si>
  <si>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</si>
  <si>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</si>
  <si>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</si>
  <si>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</si>
  <si>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</si>
  <si>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</si>
  <si>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13.01.2016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</si>
</sst>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23675433"/>
        <c:axId val="11752306"/>
      </c:bar3D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2306"/>
        <c:crosses val="autoZero"/>
        <c:auto val="1"/>
        <c:lblOffset val="100"/>
        <c:tickLblSkip val="1"/>
        <c:noMultiLvlLbl val="0"/>
      </c:catAx>
      <c:valAx>
        <c:axId val="11752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38661891"/>
        <c:axId val="12412700"/>
      </c:bar3D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44605437"/>
        <c:axId val="65904614"/>
      </c:bar3D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56270615"/>
        <c:axId val="36673488"/>
      </c:bar3D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06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61625937"/>
        <c:axId val="17762522"/>
      </c:bar3D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62522"/>
        <c:crosses val="autoZero"/>
        <c:auto val="1"/>
        <c:lblOffset val="100"/>
        <c:tickLblSkip val="2"/>
        <c:noMultiLvlLbl val="0"/>
      </c:catAx>
      <c:valAx>
        <c:axId val="17762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25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25644971"/>
        <c:axId val="29478148"/>
      </c:bar3D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63976741"/>
        <c:axId val="38919758"/>
      </c:bar3D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14733503"/>
        <c:axId val="65492664"/>
      </c:bar3D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52563065"/>
        <c:axId val="3305538"/>
      </c:bar3D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122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0" t="s">
        <v>49</v>
      </c>
      <c r="B3" s="137" t="s">
        <v>116</v>
      </c>
      <c r="C3" s="137" t="s">
        <v>117</v>
      </c>
      <c r="D3" s="137" t="s">
        <v>28</v>
      </c>
      <c r="E3" s="137" t="s">
        <v>27</v>
      </c>
      <c r="F3" s="137" t="s">
        <v>118</v>
      </c>
      <c r="G3" s="137" t="s">
        <v>119</v>
      </c>
      <c r="H3" s="137" t="s">
        <v>120</v>
      </c>
      <c r="I3" s="137" t="s">
        <v>121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8" t="s">
        <v>33</v>
      </c>
      <c r="B6" s="52">
        <v>30411.1</v>
      </c>
      <c r="C6" s="53">
        <v>91233.3</v>
      </c>
      <c r="D6" s="54"/>
      <c r="E6" s="3">
        <f>D6/D149*100</f>
        <v>0</v>
      </c>
      <c r="F6" s="3">
        <f>D6/B6*100</f>
        <v>0</v>
      </c>
      <c r="G6" s="3">
        <f aca="true" t="shared" si="0" ref="G6:G43">D6/C6*100</f>
        <v>0</v>
      </c>
      <c r="H6" s="3">
        <f>B6-D6</f>
        <v>30411.1</v>
      </c>
      <c r="I6" s="3">
        <f aca="true" t="shared" si="1" ref="I6:I43">C6-D6</f>
        <v>91233.3</v>
      </c>
    </row>
    <row r="7" spans="1:9" s="44" customFormat="1" ht="18.75">
      <c r="A7" s="116" t="s">
        <v>102</v>
      </c>
      <c r="B7" s="109">
        <v>15035.6</v>
      </c>
      <c r="C7" s="106">
        <v>45106.9</v>
      </c>
      <c r="D7" s="117"/>
      <c r="E7" s="107" t="e">
        <f>D7/D6*100</f>
        <v>#DIV/0!</v>
      </c>
      <c r="F7" s="107">
        <f>D7/B7*100</f>
        <v>0</v>
      </c>
      <c r="G7" s="107">
        <f>D7/C7*100</f>
        <v>0</v>
      </c>
      <c r="H7" s="107">
        <f>B7-D7</f>
        <v>15035.6</v>
      </c>
      <c r="I7" s="107">
        <f t="shared" si="1"/>
        <v>45106.9</v>
      </c>
    </row>
    <row r="8" spans="1:9" ht="18">
      <c r="A8" s="29" t="s">
        <v>3</v>
      </c>
      <c r="B8" s="49">
        <v>17562</v>
      </c>
      <c r="C8" s="50">
        <v>56790.4</v>
      </c>
      <c r="D8" s="51"/>
      <c r="E8" s="1" t="e">
        <f>D8/D6*100</f>
        <v>#DIV/0!</v>
      </c>
      <c r="F8" s="1">
        <f>D8/B8*100</f>
        <v>0</v>
      </c>
      <c r="G8" s="1">
        <f t="shared" si="0"/>
        <v>0</v>
      </c>
      <c r="H8" s="1">
        <f>B8-D8</f>
        <v>17562</v>
      </c>
      <c r="I8" s="1">
        <f t="shared" si="1"/>
        <v>56790.4</v>
      </c>
    </row>
    <row r="9" spans="1:9" ht="18">
      <c r="A9" s="29" t="s">
        <v>2</v>
      </c>
      <c r="B9" s="49">
        <v>0</v>
      </c>
      <c r="C9" s="50">
        <v>2</v>
      </c>
      <c r="D9" s="51"/>
      <c r="E9" s="12" t="e">
        <f>D9/D6*100</f>
        <v>#DIV/0!</v>
      </c>
      <c r="F9" s="134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v>11392.8</v>
      </c>
      <c r="C11" s="50">
        <v>29821.3</v>
      </c>
      <c r="D11" s="56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11392.8</v>
      </c>
      <c r="I11" s="1">
        <f t="shared" si="1"/>
        <v>29821.3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20403.5</v>
      </c>
      <c r="C18" s="53">
        <v>61210.6</v>
      </c>
      <c r="D18" s="54"/>
      <c r="E18" s="3">
        <f>D18/D149*100</f>
        <v>0</v>
      </c>
      <c r="F18" s="3">
        <f>D18/B18*100</f>
        <v>0</v>
      </c>
      <c r="G18" s="3">
        <f t="shared" si="0"/>
        <v>0</v>
      </c>
      <c r="H18" s="3">
        <f>B18-D18</f>
        <v>20403.5</v>
      </c>
      <c r="I18" s="3">
        <f t="shared" si="1"/>
        <v>61210.6</v>
      </c>
    </row>
    <row r="19" spans="1:9" s="44" customFormat="1" ht="18.75">
      <c r="A19" s="116" t="s">
        <v>103</v>
      </c>
      <c r="B19" s="109">
        <v>16030.4</v>
      </c>
      <c r="C19" s="106">
        <v>48091.1</v>
      </c>
      <c r="D19" s="117"/>
      <c r="E19" s="107" t="e">
        <f>D19/D18*100</f>
        <v>#DIV/0!</v>
      </c>
      <c r="F19" s="107">
        <f t="shared" si="3"/>
        <v>0</v>
      </c>
      <c r="G19" s="107">
        <f t="shared" si="0"/>
        <v>0</v>
      </c>
      <c r="H19" s="107">
        <f t="shared" si="2"/>
        <v>16030.4</v>
      </c>
      <c r="I19" s="107">
        <f t="shared" si="1"/>
        <v>48091.1</v>
      </c>
    </row>
    <row r="20" spans="1:9" ht="18">
      <c r="A20" s="29" t="s">
        <v>5</v>
      </c>
      <c r="B20" s="49">
        <v>16937.2</v>
      </c>
      <c r="C20" s="50">
        <v>48963.2</v>
      </c>
      <c r="D20" s="51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1">
        <f t="shared" si="2"/>
        <v>16937.2</v>
      </c>
      <c r="I20" s="1">
        <f t="shared" si="1"/>
        <v>48963.2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368.5999999999992</v>
      </c>
      <c r="C25" s="50">
        <f>C18-C20-C21-C22-C23-C24</f>
        <v>1224.500000000001</v>
      </c>
      <c r="D25" s="50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1">
        <f t="shared" si="2"/>
        <v>368.5999999999992</v>
      </c>
      <c r="I25" s="1">
        <f t="shared" si="1"/>
        <v>1224.500000000001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/>
      <c r="E33" s="3">
        <f>D33/D149*100</f>
        <v>0</v>
      </c>
      <c r="F33" s="3">
        <f>D33/B33*100</f>
        <v>0</v>
      </c>
      <c r="G33" s="3">
        <f t="shared" si="0"/>
        <v>0</v>
      </c>
      <c r="H33" s="3">
        <f t="shared" si="2"/>
        <v>3776.7</v>
      </c>
      <c r="I33" s="3">
        <f t="shared" si="1"/>
        <v>11330.2</v>
      </c>
    </row>
    <row r="34" spans="1:9" ht="18">
      <c r="A34" s="29" t="s">
        <v>3</v>
      </c>
      <c r="B34" s="49">
        <v>2769.9</v>
      </c>
      <c r="C34" s="50">
        <v>8148.9</v>
      </c>
      <c r="D34" s="51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1">
        <f t="shared" si="2"/>
        <v>2769.9</v>
      </c>
      <c r="I34" s="1">
        <f t="shared" si="1"/>
        <v>8148.9</v>
      </c>
    </row>
    <row r="35" spans="1:9" ht="18" hidden="1">
      <c r="A35" s="29" t="s">
        <v>1</v>
      </c>
      <c r="B35" s="49"/>
      <c r="C35" s="50"/>
      <c r="D35" s="51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/>
      <c r="E37" s="19" t="e">
        <f>D37/D33*100</f>
        <v>#DIV/0!</v>
      </c>
      <c r="F37" s="19">
        <f t="shared" si="3"/>
        <v>0</v>
      </c>
      <c r="G37" s="19">
        <f t="shared" si="0"/>
        <v>0</v>
      </c>
      <c r="H37" s="19">
        <f t="shared" si="2"/>
        <v>58.9</v>
      </c>
      <c r="I37" s="19">
        <f t="shared" si="1"/>
        <v>192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1">
        <f>B39-D39</f>
        <v>750.5999999999997</v>
      </c>
      <c r="I39" s="1">
        <f t="shared" si="1"/>
        <v>2239.7000000000007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/>
      <c r="E45" s="3">
        <f>D45/D149*100</f>
        <v>0</v>
      </c>
      <c r="F45" s="3">
        <f>D45/B45*100</f>
        <v>0</v>
      </c>
      <c r="G45" s="3">
        <f aca="true" t="shared" si="4" ref="G45:G75">D45/C45*100</f>
        <v>0</v>
      </c>
      <c r="H45" s="3">
        <f>B45-D45</f>
        <v>627.5</v>
      </c>
      <c r="I45" s="3">
        <f aca="true" t="shared" si="5" ref="I45:I76">C45-D45</f>
        <v>1882.6</v>
      </c>
    </row>
    <row r="46" spans="1:9" ht="18">
      <c r="A46" s="29" t="s">
        <v>3</v>
      </c>
      <c r="B46" s="49">
        <v>539.5</v>
      </c>
      <c r="C46" s="50">
        <v>1605.2</v>
      </c>
      <c r="D46" s="51"/>
      <c r="E46" s="1" t="e">
        <f>D46/D45*100</f>
        <v>#DIV/0!</v>
      </c>
      <c r="F46" s="1">
        <f aca="true" t="shared" si="6" ref="F46:F73">D46/B46*100</f>
        <v>0</v>
      </c>
      <c r="G46" s="1">
        <f t="shared" si="4"/>
        <v>0</v>
      </c>
      <c r="H46" s="1">
        <f aca="true" t="shared" si="7" ref="H46:H73">B46-D46</f>
        <v>539.5</v>
      </c>
      <c r="I46" s="1">
        <f t="shared" si="5"/>
        <v>1605.2</v>
      </c>
    </row>
    <row r="47" spans="1:9" ht="18">
      <c r="A47" s="29" t="s">
        <v>2</v>
      </c>
      <c r="B47" s="49">
        <v>0</v>
      </c>
      <c r="C47" s="50">
        <v>0.3</v>
      </c>
      <c r="D47" s="51"/>
      <c r="E47" s="1" t="e">
        <f>D47/D45*100</f>
        <v>#DIV/0!</v>
      </c>
      <c r="F47" s="115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 t="e">
        <f>D48/D45*100</f>
        <v>#DIV/0!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/>
      <c r="E51" s="3">
        <f>D51/D149*100</f>
        <v>0</v>
      </c>
      <c r="F51" s="3">
        <f>D51/B51*100</f>
        <v>0</v>
      </c>
      <c r="G51" s="3">
        <f t="shared" si="4"/>
        <v>0</v>
      </c>
      <c r="H51" s="3">
        <f>B51-D51</f>
        <v>1266.3</v>
      </c>
      <c r="I51" s="3">
        <f t="shared" si="5"/>
        <v>3799</v>
      </c>
    </row>
    <row r="52" spans="1:9" ht="18">
      <c r="A52" s="29" t="s">
        <v>3</v>
      </c>
      <c r="B52" s="49">
        <v>898.1</v>
      </c>
      <c r="C52" s="50">
        <v>2694.2</v>
      </c>
      <c r="D52" s="51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1">
        <f t="shared" si="7"/>
        <v>898.1</v>
      </c>
      <c r="I52" s="1">
        <f t="shared" si="5"/>
        <v>2694.2</v>
      </c>
    </row>
    <row r="53" spans="1:9" ht="18" hidden="1">
      <c r="A53" s="29" t="s">
        <v>2</v>
      </c>
      <c r="B53" s="49"/>
      <c r="C53" s="50"/>
      <c r="D53" s="51"/>
      <c r="E53" s="1" t="e">
        <f>D53/D51*100</f>
        <v>#DIV/0!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0</v>
      </c>
      <c r="E56" s="1" t="e">
        <f>D56/D51*100</f>
        <v>#DIV/0!</v>
      </c>
      <c r="F56" s="1">
        <f t="shared" si="6"/>
        <v>0</v>
      </c>
      <c r="G56" s="1">
        <f t="shared" si="4"/>
        <v>0</v>
      </c>
      <c r="H56" s="1">
        <f t="shared" si="7"/>
        <v>315.49999999999994</v>
      </c>
      <c r="I56" s="1">
        <f>C56-D56</f>
        <v>852.7000000000002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/>
      <c r="E58" s="3">
        <f>D58/D149*100</f>
        <v>0</v>
      </c>
      <c r="F58" s="3">
        <f>D58/B58*100</f>
        <v>0</v>
      </c>
      <c r="G58" s="3">
        <f t="shared" si="4"/>
        <v>0</v>
      </c>
      <c r="H58" s="3">
        <f>B58-D58</f>
        <v>457.4</v>
      </c>
      <c r="I58" s="3">
        <f t="shared" si="5"/>
        <v>1372.3</v>
      </c>
    </row>
    <row r="59" spans="1:9" ht="18">
      <c r="A59" s="29" t="s">
        <v>3</v>
      </c>
      <c r="B59" s="49">
        <v>142.2</v>
      </c>
      <c r="C59" s="50">
        <v>424.5</v>
      </c>
      <c r="D59" s="51"/>
      <c r="E59" s="1" t="e">
        <f>D59/D58*100</f>
        <v>#DIV/0!</v>
      </c>
      <c r="F59" s="1">
        <f t="shared" si="6"/>
        <v>0</v>
      </c>
      <c r="G59" s="1">
        <f t="shared" si="4"/>
        <v>0</v>
      </c>
      <c r="H59" s="1">
        <f t="shared" si="7"/>
        <v>142.2</v>
      </c>
      <c r="I59" s="1">
        <f t="shared" si="5"/>
        <v>424.5</v>
      </c>
    </row>
    <row r="60" spans="1:9" ht="18">
      <c r="A60" s="29" t="s">
        <v>1</v>
      </c>
      <c r="B60" s="49">
        <v>25</v>
      </c>
      <c r="C60" s="50">
        <v>75</v>
      </c>
      <c r="D60" s="51"/>
      <c r="E60" s="1" t="e">
        <f>D60/D58*100</f>
        <v>#DIV/0!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 t="e">
        <f>D61/D58*100</f>
        <v>#DIV/0!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 t="e">
        <f>D62/D58*100</f>
        <v>#DIV/0!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 t="e">
        <f>D63/D58*100</f>
        <v>#DIV/0!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/>
      <c r="E89" s="3">
        <f>D89/D149*100</f>
        <v>0</v>
      </c>
      <c r="F89" s="3">
        <f aca="true" t="shared" si="10" ref="F89:F95">D89/B89*100</f>
        <v>0</v>
      </c>
      <c r="G89" s="3">
        <f t="shared" si="8"/>
        <v>0</v>
      </c>
      <c r="H89" s="3">
        <f aca="true" t="shared" si="11" ref="H89:H95">B89-D89</f>
        <v>4181.7</v>
      </c>
      <c r="I89" s="3">
        <f t="shared" si="9"/>
        <v>12545.2</v>
      </c>
    </row>
    <row r="90" spans="1:9" ht="18">
      <c r="A90" s="29" t="s">
        <v>3</v>
      </c>
      <c r="B90" s="49">
        <v>3551.3</v>
      </c>
      <c r="C90" s="50">
        <v>10620.7</v>
      </c>
      <c r="D90" s="51"/>
      <c r="E90" s="1" t="e">
        <f>D90/D89*100</f>
        <v>#DIV/0!</v>
      </c>
      <c r="F90" s="1">
        <f t="shared" si="10"/>
        <v>0</v>
      </c>
      <c r="G90" s="1">
        <f t="shared" si="8"/>
        <v>0</v>
      </c>
      <c r="H90" s="1">
        <f t="shared" si="11"/>
        <v>3551.3</v>
      </c>
      <c r="I90" s="1">
        <f t="shared" si="9"/>
        <v>10620.7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 t="e">
        <f>D91/D89*100</f>
        <v>#DIV/0!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 t="e">
        <f>D92/D89*100</f>
        <v>#DIV/0!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0</v>
      </c>
      <c r="E93" s="1" t="e">
        <f>D93/D89*100</f>
        <v>#DIV/0!</v>
      </c>
      <c r="F93" s="1">
        <f t="shared" si="10"/>
        <v>0</v>
      </c>
      <c r="G93" s="1">
        <f>D93/C93*100</f>
        <v>0</v>
      </c>
      <c r="H93" s="1">
        <f t="shared" si="11"/>
        <v>373.5999999999996</v>
      </c>
      <c r="I93" s="1">
        <f>C93-D93</f>
        <v>1122.1</v>
      </c>
    </row>
    <row r="94" spans="1:9" ht="18.75">
      <c r="A94" s="120" t="s">
        <v>12</v>
      </c>
      <c r="B94" s="125">
        <v>5188.7</v>
      </c>
      <c r="C94" s="127">
        <v>15566</v>
      </c>
      <c r="D94" s="126"/>
      <c r="E94" s="119">
        <f>D94/D149*100</f>
        <v>0</v>
      </c>
      <c r="F94" s="123">
        <f t="shared" si="10"/>
        <v>0</v>
      </c>
      <c r="G94" s="118">
        <f>D94/C94*100</f>
        <v>0</v>
      </c>
      <c r="H94" s="124">
        <f t="shared" si="11"/>
        <v>5188.7</v>
      </c>
      <c r="I94" s="119">
        <f>C94-D94</f>
        <v>15566</v>
      </c>
    </row>
    <row r="95" spans="1:9" ht="18.75" thickBot="1">
      <c r="A95" s="121" t="s">
        <v>104</v>
      </c>
      <c r="B95" s="128">
        <v>430</v>
      </c>
      <c r="C95" s="129">
        <v>1290</v>
      </c>
      <c r="D95" s="130"/>
      <c r="E95" s="131" t="e">
        <f>D95/D94*100</f>
        <v>#DIV/0!</v>
      </c>
      <c r="F95" s="132">
        <f t="shared" si="10"/>
        <v>0</v>
      </c>
      <c r="G95" s="133">
        <f>D95/C95*100</f>
        <v>0</v>
      </c>
      <c r="H95" s="122">
        <f t="shared" si="11"/>
        <v>430</v>
      </c>
      <c r="I95" s="96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862.9</v>
      </c>
      <c r="C101" s="104">
        <v>2588.7</v>
      </c>
      <c r="D101" s="90"/>
      <c r="E101" s="25">
        <f>D101/D149*100</f>
        <v>0</v>
      </c>
      <c r="F101" s="25">
        <f>D101/B101*100</f>
        <v>0</v>
      </c>
      <c r="G101" s="25">
        <f aca="true" t="shared" si="12" ref="G101:G147">D101/C101*100</f>
        <v>0</v>
      </c>
      <c r="H101" s="25">
        <f aca="true" t="shared" si="13" ref="H101:H106">B101-D101</f>
        <v>862.9</v>
      </c>
      <c r="I101" s="25">
        <f aca="true" t="shared" si="14" ref="I101:I147">C101-D101</f>
        <v>2588.7</v>
      </c>
    </row>
    <row r="102" spans="1:9" ht="18" hidden="1">
      <c r="A102" s="91" t="s">
        <v>63</v>
      </c>
      <c r="B102" s="101"/>
      <c r="C102" s="99"/>
      <c r="D102" s="99"/>
      <c r="E102" s="95" t="e">
        <f>D102/D101*100</f>
        <v>#DIV/0!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774.8</v>
      </c>
      <c r="C103" s="51">
        <v>2321.2</v>
      </c>
      <c r="D103" s="51"/>
      <c r="E103" s="1" t="e">
        <f>D103/D101*100</f>
        <v>#DIV/0!</v>
      </c>
      <c r="F103" s="1">
        <f aca="true" t="shared" si="15" ref="F103:F147">D103/B103*100</f>
        <v>0</v>
      </c>
      <c r="G103" s="1">
        <f t="shared" si="12"/>
        <v>0</v>
      </c>
      <c r="H103" s="1">
        <f t="shared" si="13"/>
        <v>774.8</v>
      </c>
      <c r="I103" s="1">
        <f t="shared" si="14"/>
        <v>2321.2</v>
      </c>
    </row>
    <row r="104" spans="1:9" ht="54.75" hidden="1" thickBot="1">
      <c r="A104" s="98" t="s">
        <v>100</v>
      </c>
      <c r="B104" s="100"/>
      <c r="C104" s="100"/>
      <c r="D104" s="100"/>
      <c r="E104" s="96" t="e">
        <f>D104/D101*100</f>
        <v>#DIV/0!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88.10000000000002</v>
      </c>
      <c r="C105" s="100">
        <f>C101-C102-C103</f>
        <v>267.5</v>
      </c>
      <c r="D105" s="100">
        <f>D101-D102-D103</f>
        <v>0</v>
      </c>
      <c r="E105" s="96" t="e">
        <f>D105/D101*100</f>
        <v>#DIV/0!</v>
      </c>
      <c r="F105" s="96">
        <f t="shared" si="15"/>
        <v>0</v>
      </c>
      <c r="G105" s="96">
        <f t="shared" si="12"/>
        <v>0</v>
      </c>
      <c r="H105" s="96">
        <f>B105-D105</f>
        <v>88.10000000000002</v>
      </c>
      <c r="I105" s="96">
        <f t="shared" si="14"/>
        <v>267.5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4517.399999999999</v>
      </c>
      <c r="C106" s="93">
        <f>SUM(C107:C146)-C114-C118+C147-C138-C139-C108-C111-C121-C122-C136-C130-C128</f>
        <v>15666.499999999996</v>
      </c>
      <c r="D106" s="93">
        <f>SUM(D107:D146)-D114-D118+D147-D138-D139-D108-D111-D121-D122-D136-D130-D128</f>
        <v>805.6</v>
      </c>
      <c r="E106" s="94">
        <f>D106/D149*100</f>
        <v>100</v>
      </c>
      <c r="F106" s="94">
        <f>D106/B106*100</f>
        <v>17.83326692345155</v>
      </c>
      <c r="G106" s="94">
        <f t="shared" si="12"/>
        <v>5.142182363642168</v>
      </c>
      <c r="H106" s="94">
        <f t="shared" si="13"/>
        <v>3711.799999999999</v>
      </c>
      <c r="I106" s="94">
        <f t="shared" si="14"/>
        <v>14860.899999999996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4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>
      <c r="A129" s="17" t="s">
        <v>71</v>
      </c>
      <c r="B129" s="80">
        <v>54.2</v>
      </c>
      <c r="C129" s="60">
        <f>18.7+143.8</f>
        <v>162.5</v>
      </c>
      <c r="D129" s="83"/>
      <c r="E129" s="19">
        <f>D129/D106*100</f>
        <v>0</v>
      </c>
      <c r="F129" s="6">
        <f t="shared" si="15"/>
        <v>0</v>
      </c>
      <c r="G129" s="6">
        <f t="shared" si="12"/>
        <v>0</v>
      </c>
      <c r="H129" s="6">
        <f t="shared" si="16"/>
        <v>54.2</v>
      </c>
      <c r="I129" s="6">
        <f t="shared" si="14"/>
        <v>162.5</v>
      </c>
    </row>
    <row r="130" spans="1:9" s="39" customFormat="1" ht="18">
      <c r="A130" s="40" t="s">
        <v>53</v>
      </c>
      <c r="B130" s="81">
        <v>6.2</v>
      </c>
      <c r="C130" s="51">
        <v>18.7</v>
      </c>
      <c r="D130" s="82"/>
      <c r="E130" s="1"/>
      <c r="F130" s="1">
        <f>D130/B130*100</f>
        <v>0</v>
      </c>
      <c r="G130" s="1">
        <f t="shared" si="12"/>
        <v>0</v>
      </c>
      <c r="H130" s="1">
        <f t="shared" si="16"/>
        <v>6.2</v>
      </c>
      <c r="I130" s="1">
        <f t="shared" si="14"/>
        <v>18.7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/>
      <c r="E137" s="19">
        <f>D137/D106*100</f>
        <v>0</v>
      </c>
      <c r="F137" s="6">
        <f t="shared" si="15"/>
        <v>0</v>
      </c>
      <c r="G137" s="6">
        <f t="shared" si="12"/>
        <v>0</v>
      </c>
      <c r="H137" s="6">
        <f t="shared" si="16"/>
        <v>86.8</v>
      </c>
      <c r="I137" s="6">
        <f t="shared" si="14"/>
        <v>260.4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/>
      <c r="E138" s="1" t="e">
        <f>D138/D137*100</f>
        <v>#DIV/0!</v>
      </c>
      <c r="F138" s="1">
        <f aca="true" t="shared" si="17" ref="F138:F146">D138/B138*100</f>
        <v>0</v>
      </c>
      <c r="G138" s="1">
        <f t="shared" si="12"/>
        <v>0</v>
      </c>
      <c r="H138" s="1">
        <f t="shared" si="16"/>
        <v>74.6</v>
      </c>
      <c r="I138" s="1">
        <f t="shared" si="14"/>
        <v>223.7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 t="e">
        <f>D139/D137*100</f>
        <v>#DIV/0!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1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1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1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1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5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1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3"/>
      <c r="L146" s="45"/>
    </row>
    <row r="147" spans="1:12" s="2" customFormat="1" ht="18.75">
      <c r="A147" s="17" t="s">
        <v>109</v>
      </c>
      <c r="B147" s="80">
        <v>1855.3</v>
      </c>
      <c r="C147" s="60">
        <v>5565.9</v>
      </c>
      <c r="D147" s="83">
        <f>805.6</f>
        <v>805.6</v>
      </c>
      <c r="E147" s="19">
        <f>D147/D106*100</f>
        <v>100</v>
      </c>
      <c r="F147" s="6">
        <f t="shared" si="15"/>
        <v>43.42154907562119</v>
      </c>
      <c r="G147" s="6">
        <f t="shared" si="12"/>
        <v>14.473849691873733</v>
      </c>
      <c r="H147" s="6">
        <f t="shared" si="16"/>
        <v>1049.6999999999998</v>
      </c>
      <c r="I147" s="6">
        <f t="shared" si="14"/>
        <v>4760.299999999999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5515.999999999998</v>
      </c>
      <c r="C148" s="84">
        <f>C43+C68+C71+C76+C78+C86+C101+C106+C99+C83+C97</f>
        <v>18662.299999999996</v>
      </c>
      <c r="D148" s="60">
        <f>D43+D68+D71+D76+D78+D86+D101+D106+D99+D83+D97</f>
        <v>805.6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71828.9</v>
      </c>
      <c r="C149" s="54">
        <f>C6+C18+C33+C43+C51+C58+C68+C71+C76+C78+C86+C89+C94+C101+C106+C99+C83+C97+C45</f>
        <v>217601.50000000003</v>
      </c>
      <c r="D149" s="54">
        <f>D6+D18+D33+D43+D51+D58+D68+D71+D76+D78+D86+D89+D94+D101+D106+D99+D83+D97+D45</f>
        <v>805.6</v>
      </c>
      <c r="E149" s="38">
        <v>100</v>
      </c>
      <c r="F149" s="3">
        <f>D149/B149*100</f>
        <v>1.1215541376799592</v>
      </c>
      <c r="G149" s="3">
        <f aca="true" t="shared" si="18" ref="G149:G155">D149/C149*100</f>
        <v>0.3702180361808167</v>
      </c>
      <c r="H149" s="3">
        <f aca="true" t="shared" si="19" ref="H149:H155">B149-D149</f>
        <v>71023.29999999999</v>
      </c>
      <c r="I149" s="3">
        <f aca="true" t="shared" si="20" ref="I149:I155">C149-D149</f>
        <v>216795.90000000002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42499.59999999999</v>
      </c>
      <c r="C150" s="67">
        <f>C8+C20+C34+C52+C59+C90+C114+C118+C46+C138+C130</f>
        <v>129545.19999999998</v>
      </c>
      <c r="D150" s="67">
        <f>D8+D20+D34+D52+D59+D90+D114+D118+D46+D138+D130</f>
        <v>0</v>
      </c>
      <c r="E150" s="6">
        <f>D150/D149*100</f>
        <v>0</v>
      </c>
      <c r="F150" s="6">
        <f aca="true" t="shared" si="21" ref="F150:F161">D150/B150*100</f>
        <v>0</v>
      </c>
      <c r="G150" s="6">
        <f t="shared" si="18"/>
        <v>0</v>
      </c>
      <c r="H150" s="6">
        <f t="shared" si="19"/>
        <v>42499.59999999999</v>
      </c>
      <c r="I150" s="18">
        <f t="shared" si="20"/>
        <v>129545.19999999998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14048.1</v>
      </c>
      <c r="C151" s="68">
        <f>C11+C23+C36+C55+C61+C91+C49+C139+C108+C111+C95+C136</f>
        <v>39984.700000000004</v>
      </c>
      <c r="D151" s="68">
        <f>D11+D23+D36+D55+D61+D91+D49+D139+D108+D111+D95+D136</f>
        <v>0</v>
      </c>
      <c r="E151" s="6">
        <f>D151/D149*100</f>
        <v>0</v>
      </c>
      <c r="F151" s="6">
        <f t="shared" si="21"/>
        <v>0</v>
      </c>
      <c r="G151" s="6">
        <f t="shared" si="18"/>
        <v>0</v>
      </c>
      <c r="H151" s="6">
        <f t="shared" si="19"/>
        <v>14048.1</v>
      </c>
      <c r="I151" s="18">
        <f t="shared" si="20"/>
        <v>39984.700000000004</v>
      </c>
      <c r="K151" s="46"/>
      <c r="L151" s="102"/>
    </row>
    <row r="152" spans="1:12" ht="18.75">
      <c r="A152" s="23" t="s">
        <v>1</v>
      </c>
      <c r="B152" s="67">
        <f>B22+B10+B54+B48+B60+B35+B102+B122</f>
        <v>1669.4</v>
      </c>
      <c r="C152" s="67">
        <f>C22+C10+C54+C48+C60+C35+C102+C122</f>
        <v>5199.3</v>
      </c>
      <c r="D152" s="67">
        <f>D22+D10+D54+D48+D60+D35+D102+D122</f>
        <v>0</v>
      </c>
      <c r="E152" s="6">
        <f>D152/D149*100</f>
        <v>0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0</v>
      </c>
      <c r="E153" s="6">
        <f>D153/D149*100</f>
        <v>0</v>
      </c>
      <c r="F153" s="6">
        <f t="shared" si="21"/>
        <v>0</v>
      </c>
      <c r="G153" s="6">
        <f t="shared" si="18"/>
        <v>0</v>
      </c>
      <c r="H153" s="6">
        <f t="shared" si="19"/>
        <v>1188.4999999999998</v>
      </c>
      <c r="I153" s="18">
        <f t="shared" si="20"/>
        <v>3418.4</v>
      </c>
      <c r="K153" s="46"/>
      <c r="L153" s="102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11249.500000000004</v>
      </c>
      <c r="C155" s="67">
        <f>C149-C150-C151-C152-C153-C154</f>
        <v>36001.00000000004</v>
      </c>
      <c r="D155" s="67">
        <f>D149-D150-D151-D152-D153-D154</f>
        <v>805.6</v>
      </c>
      <c r="E155" s="6">
        <f>D155/D149*100</f>
        <v>100</v>
      </c>
      <c r="F155" s="6">
        <f t="shared" si="21"/>
        <v>7.161207164762875</v>
      </c>
      <c r="G155" s="43">
        <f t="shared" si="18"/>
        <v>2.2377156190105807</v>
      </c>
      <c r="H155" s="6">
        <f t="shared" si="19"/>
        <v>10443.900000000003</v>
      </c>
      <c r="I155" s="6">
        <f t="shared" si="20"/>
        <v>35195.40000000004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71828.9</v>
      </c>
      <c r="C166" s="90">
        <f>C149+C157+C161+C162+C158+C165+C164+C159+C163+C160</f>
        <v>217601.50000000003</v>
      </c>
      <c r="D166" s="90">
        <f>D149+D157+D161+D162+D158+D165+D164+D159+D163+D160</f>
        <v>805.6</v>
      </c>
      <c r="E166" s="25"/>
      <c r="F166" s="3">
        <f>D166/B166*100</f>
        <v>1.1215541376799592</v>
      </c>
      <c r="G166" s="3">
        <f t="shared" si="22"/>
        <v>0.3702180361808167</v>
      </c>
      <c r="H166" s="3">
        <f>B166-D166</f>
        <v>71023.29999999999</v>
      </c>
      <c r="I166" s="3">
        <f t="shared" si="23"/>
        <v>216795.90000000002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217601.50000000003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805.6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217601.50000000003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805.6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2016-01-13T06:12:29Z</dcterms:modified>
  <cp:category/>
  <cp:version/>
  <cp:contentType/>
  <cp:contentStatus/>
</cp:coreProperties>
</file>